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d.docs.live.net/771ceef78212a744/F_DJIAN/Mes Fichiers/Sports/Coaching/coachdjian/Fiches/"/>
    </mc:Choice>
  </mc:AlternateContent>
  <xr:revisionPtr revIDLastSave="33" documentId="8_{B42C0AE5-A5B0-4271-87FA-E6F4EA91C12C}" xr6:coauthVersionLast="46" xr6:coauthVersionMax="46" xr10:uidLastSave="{C90DA8E0-E2F6-4C6E-BBD6-A42311EDF5AD}"/>
  <bookViews>
    <workbookView xWindow="-120" yWindow="-120" windowWidth="29040" windowHeight="15840" xr2:uid="{75DEAC17-D9FC-4876-84DD-7369ADA92DD6}"/>
  </bookViews>
  <sheets>
    <sheet name="Simulation Marath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C29" i="1" s="1"/>
  <c r="J17" i="1"/>
  <c r="M13" i="1" s="1"/>
  <c r="P13" i="1" s="1"/>
  <c r="G10" i="1"/>
  <c r="I10" i="1" s="1"/>
  <c r="J10" i="1" s="1"/>
  <c r="J12" i="1" s="1"/>
  <c r="G9" i="1"/>
  <c r="I9" i="1" s="1"/>
  <c r="J9" i="1" s="1"/>
  <c r="G8" i="1"/>
  <c r="I8" i="1" s="1"/>
  <c r="J8" i="1" s="1"/>
  <c r="G7" i="1"/>
  <c r="I7" i="1" s="1"/>
  <c r="J7" i="1" s="1"/>
  <c r="G6" i="1"/>
  <c r="I6" i="1" s="1"/>
  <c r="J6" i="1" s="1"/>
  <c r="D65" i="1" l="1"/>
  <c r="D66" i="1" s="1"/>
  <c r="D57" i="1"/>
  <c r="D58" i="1" s="1"/>
  <c r="D59" i="1" s="1"/>
  <c r="D60" i="1"/>
  <c r="D61" i="1" s="1"/>
  <c r="D62" i="1" s="1"/>
  <c r="D63" i="1" s="1"/>
  <c r="D64" i="1" s="1"/>
  <c r="D52" i="1"/>
  <c r="D53" i="1" s="1"/>
  <c r="D54" i="1" s="1"/>
  <c r="D55" i="1" s="1"/>
  <c r="D56" i="1" s="1"/>
  <c r="D28" i="1"/>
  <c r="D29" i="1" s="1"/>
  <c r="D30" i="1" s="1"/>
  <c r="D31" i="1" s="1"/>
  <c r="D32" i="1" s="1"/>
  <c r="D33" i="1" s="1"/>
  <c r="D34" i="1" s="1"/>
  <c r="D35" i="1" s="1"/>
  <c r="D36" i="1" s="1"/>
  <c r="D37" i="1" s="1"/>
  <c r="D38" i="1" s="1"/>
  <c r="D39" i="1" s="1"/>
  <c r="D40" i="1" s="1"/>
  <c r="D41" i="1" s="1"/>
  <c r="D47" i="1"/>
  <c r="D48" i="1" s="1"/>
  <c r="D49" i="1" s="1"/>
  <c r="D50" i="1" s="1"/>
  <c r="D51" i="1" s="1"/>
  <c r="D42" i="1"/>
  <c r="D43" i="1" s="1"/>
  <c r="D44" i="1" s="1"/>
  <c r="D45" i="1" s="1"/>
  <c r="D46" i="1" s="1"/>
  <c r="D27" i="1"/>
  <c r="E27" i="1" s="1"/>
  <c r="D67" i="1"/>
  <c r="D68" i="1" s="1"/>
  <c r="C30" i="1"/>
  <c r="E28" i="1" l="1"/>
  <c r="G27" i="1"/>
  <c r="F27" i="1"/>
  <c r="C31" i="1"/>
  <c r="C32" i="1" l="1"/>
  <c r="F28" i="1"/>
  <c r="G28" i="1"/>
  <c r="E29" i="1"/>
  <c r="C33" i="1" l="1"/>
  <c r="E30" i="1"/>
  <c r="G29" i="1"/>
  <c r="F29" i="1"/>
  <c r="E31" i="1" l="1"/>
  <c r="G30" i="1"/>
  <c r="F30" i="1"/>
  <c r="C34" i="1"/>
  <c r="C35" i="1" l="1"/>
  <c r="G31" i="1"/>
  <c r="E32" i="1"/>
  <c r="F31" i="1"/>
  <c r="E33" i="1" l="1"/>
  <c r="G32" i="1"/>
  <c r="F32" i="1"/>
  <c r="C36" i="1"/>
  <c r="C37" i="1" l="1"/>
  <c r="E34" i="1"/>
  <c r="G33" i="1"/>
  <c r="F33" i="1"/>
  <c r="C38" i="1" l="1"/>
  <c r="G34" i="1"/>
  <c r="E35" i="1"/>
  <c r="F34" i="1"/>
  <c r="E36" i="1" l="1"/>
  <c r="G35" i="1"/>
  <c r="F35" i="1"/>
  <c r="C39" i="1"/>
  <c r="C40" i="1" l="1"/>
  <c r="E37" i="1"/>
  <c r="G36" i="1"/>
  <c r="F36" i="1"/>
  <c r="C41" i="1" l="1"/>
  <c r="G37" i="1"/>
  <c r="E38" i="1"/>
  <c r="F37" i="1"/>
  <c r="E39" i="1" l="1"/>
  <c r="G38" i="1"/>
  <c r="F38" i="1"/>
  <c r="C42" i="1"/>
  <c r="C43" i="1" l="1"/>
  <c r="G39" i="1"/>
  <c r="E40" i="1"/>
  <c r="F39" i="1"/>
  <c r="C44" i="1" l="1"/>
  <c r="E41" i="1"/>
  <c r="G40" i="1"/>
  <c r="F40" i="1"/>
  <c r="E42" i="1" l="1"/>
  <c r="G41" i="1"/>
  <c r="F41" i="1"/>
  <c r="C45" i="1"/>
  <c r="G42" i="1" l="1"/>
  <c r="E43" i="1"/>
  <c r="F42" i="1"/>
  <c r="C46" i="1"/>
  <c r="C47" i="1" l="1"/>
  <c r="E44" i="1"/>
  <c r="G43" i="1"/>
  <c r="F43" i="1"/>
  <c r="E45" i="1" l="1"/>
  <c r="G44" i="1"/>
  <c r="F44" i="1"/>
  <c r="C48" i="1"/>
  <c r="C49" i="1" l="1"/>
  <c r="G45" i="1"/>
  <c r="E46" i="1"/>
  <c r="F45" i="1"/>
  <c r="E47" i="1" l="1"/>
  <c r="G46" i="1"/>
  <c r="F46" i="1"/>
  <c r="C50" i="1"/>
  <c r="C51" i="1" l="1"/>
  <c r="G47" i="1"/>
  <c r="E48" i="1"/>
  <c r="F47" i="1"/>
  <c r="E49" i="1" l="1"/>
  <c r="G48" i="1"/>
  <c r="F48" i="1"/>
  <c r="C52" i="1"/>
  <c r="C53" i="1" l="1"/>
  <c r="E50" i="1"/>
  <c r="G49" i="1"/>
  <c r="F49" i="1"/>
  <c r="G50" i="1" l="1"/>
  <c r="E51" i="1"/>
  <c r="F50" i="1"/>
  <c r="C54" i="1"/>
  <c r="C55" i="1" l="1"/>
  <c r="E52" i="1"/>
  <c r="G51" i="1"/>
  <c r="F51" i="1"/>
  <c r="C56" i="1" l="1"/>
  <c r="E53" i="1"/>
  <c r="G52" i="1"/>
  <c r="F52" i="1"/>
  <c r="G53" i="1" l="1"/>
  <c r="E54" i="1"/>
  <c r="F53" i="1"/>
  <c r="C57" i="1"/>
  <c r="C58" i="1" l="1"/>
  <c r="E55" i="1"/>
  <c r="G54" i="1"/>
  <c r="F54" i="1"/>
  <c r="G55" i="1" l="1"/>
  <c r="E56" i="1"/>
  <c r="F55" i="1"/>
  <c r="C59" i="1"/>
  <c r="C60" i="1" l="1"/>
  <c r="E57" i="1"/>
  <c r="G56" i="1"/>
  <c r="F56" i="1"/>
  <c r="E58" i="1" l="1"/>
  <c r="G57" i="1"/>
  <c r="F57" i="1"/>
  <c r="C61" i="1"/>
  <c r="C62" i="1" l="1"/>
  <c r="G58" i="1"/>
  <c r="E59" i="1"/>
  <c r="F58" i="1"/>
  <c r="E60" i="1" l="1"/>
  <c r="G59" i="1"/>
  <c r="F59" i="1"/>
  <c r="C63" i="1"/>
  <c r="C64" i="1" l="1"/>
  <c r="G60" i="1"/>
  <c r="E61" i="1"/>
  <c r="F60" i="1"/>
  <c r="G61" i="1" l="1"/>
  <c r="E62" i="1"/>
  <c r="F61" i="1"/>
  <c r="C65" i="1"/>
  <c r="C66" i="1" l="1"/>
  <c r="E63" i="1"/>
  <c r="G62" i="1"/>
  <c r="F62" i="1"/>
  <c r="C67" i="1" l="1"/>
  <c r="G63" i="1"/>
  <c r="E64" i="1"/>
  <c r="F63" i="1"/>
  <c r="E65" i="1" l="1"/>
  <c r="G64" i="1"/>
  <c r="F64" i="1"/>
  <c r="C68" i="1"/>
  <c r="E66" i="1" l="1"/>
  <c r="G65" i="1"/>
  <c r="F65" i="1"/>
  <c r="G66" i="1" l="1"/>
  <c r="E67" i="1"/>
  <c r="F66" i="1"/>
  <c r="E68" i="1" l="1"/>
  <c r="G67" i="1"/>
  <c r="F67" i="1"/>
  <c r="G68" i="1" l="1"/>
  <c r="F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Djian.François</author>
  </authors>
  <commentList>
    <comment ref="F6" authorId="0" shapeId="0" xr:uid="{E8919F25-A221-4E8F-B235-B073C3296D2B}">
      <text>
        <r>
          <rPr>
            <b/>
            <sz val="9"/>
            <color indexed="81"/>
            <rFont val="Tahoma"/>
            <family val="2"/>
          </rPr>
          <t>Saisie au format hh:mm:ss</t>
        </r>
      </text>
    </comment>
    <comment ref="F7" authorId="0" shapeId="0" xr:uid="{A7824764-1504-4529-AD8F-21FFA7D18EAC}">
      <text>
        <r>
          <rPr>
            <b/>
            <sz val="9"/>
            <color indexed="81"/>
            <rFont val="Tahoma"/>
            <family val="2"/>
          </rPr>
          <t>Saisie au format hh:mm:ss</t>
        </r>
      </text>
    </comment>
    <comment ref="F8" authorId="0" shapeId="0" xr:uid="{DAD4CB6F-0B08-4B81-9DA8-7080019D3C46}">
      <text>
        <r>
          <rPr>
            <b/>
            <sz val="9"/>
            <color indexed="81"/>
            <rFont val="Tahoma"/>
            <family val="2"/>
          </rPr>
          <t>Saisie au format hh:mm:ss</t>
        </r>
      </text>
    </comment>
    <comment ref="F9" authorId="0" shapeId="0" xr:uid="{C752A7CE-30E7-40C7-94E6-465658D5C5F4}">
      <text>
        <r>
          <rPr>
            <b/>
            <sz val="9"/>
            <color indexed="81"/>
            <rFont val="Tahoma"/>
            <family val="2"/>
          </rPr>
          <t>Saisie au format hh:mm:ss</t>
        </r>
      </text>
    </comment>
    <comment ref="F10" authorId="0" shapeId="0" xr:uid="{3EED1AA9-1031-4150-8132-71DFB40A26FF}">
      <text>
        <r>
          <rPr>
            <b/>
            <sz val="9"/>
            <color indexed="81"/>
            <rFont val="Tahoma"/>
            <family val="2"/>
          </rPr>
          <t>Saisie au format hh:mm:ss</t>
        </r>
      </text>
    </comment>
    <comment ref="G17" authorId="0" shapeId="0" xr:uid="{A023077E-47DD-443B-9E65-CBD21A0D6AA6}">
      <text>
        <r>
          <rPr>
            <b/>
            <sz val="9"/>
            <color indexed="81"/>
            <rFont val="Tahoma"/>
            <family val="2"/>
          </rPr>
          <t>Saisie facultative de la vitesse que vous pensez tenir durant un Marathon.</t>
        </r>
      </text>
    </comment>
  </commentList>
</comments>
</file>

<file path=xl/sharedStrings.xml><?xml version="1.0" encoding="utf-8"?>
<sst xmlns="http://schemas.openxmlformats.org/spreadsheetml/2006/main" count="24" uniqueCount="24">
  <si>
    <t>distance en Km</t>
  </si>
  <si>
    <t>Chrono moyen</t>
  </si>
  <si>
    <t>Vitesse moyenne</t>
  </si>
  <si>
    <t>%</t>
  </si>
  <si>
    <t>1ere allure moyenne estimée</t>
  </si>
  <si>
    <t>1er chrono estimé</t>
  </si>
  <si>
    <t>Temps moyen Niveau 1</t>
  </si>
  <si>
    <t>Temps moyen Niveau 2</t>
  </si>
  <si>
    <t>Temps moyen Niveau 3</t>
  </si>
  <si>
    <t>Temps moyen Niveau 4</t>
  </si>
  <si>
    <t>Temps moyen Niveau 5</t>
  </si>
  <si>
    <t>1er estimation de l'allure moyenne</t>
  </si>
  <si>
    <t>Avec application des 2%
le Chrono estimé est</t>
  </si>
  <si>
    <t>Allure au km</t>
  </si>
  <si>
    <t>Vitesse que vous estimez tenir</t>
  </si>
  <si>
    <t>Plan de course</t>
  </si>
  <si>
    <t>km</t>
  </si>
  <si>
    <t>temps au km</t>
  </si>
  <si>
    <t>Cumul</t>
  </si>
  <si>
    <t>Chrono</t>
  </si>
  <si>
    <t>Moyenne</t>
  </si>
  <si>
    <t>allure</t>
  </si>
  <si>
    <r>
      <t xml:space="preserve">Au regard de la méthode de François DJIAN, seules les cellules en </t>
    </r>
    <r>
      <rPr>
        <b/>
        <sz val="11"/>
        <color rgb="FFFF00FF"/>
        <rFont val="Calibri"/>
        <family val="2"/>
        <scheme val="minor"/>
      </rPr>
      <t>roses</t>
    </r>
    <r>
      <rPr>
        <b/>
        <sz val="11"/>
        <color rgb="FFFF0000"/>
        <rFont val="Calibri"/>
        <family val="2"/>
        <scheme val="minor"/>
      </rPr>
      <t xml:space="preserve"> sont à renseigner si possible</t>
    </r>
  </si>
  <si>
    <t>2e Estimation (facultative) au vu de vos sorties longues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</si>
</sst>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mm:ss;@"/>
  </numFmts>
  <fonts count="10" x14ac:knownFonts="1">
    <font>
      <sz val="11"/>
      <color theme="1"/>
      <name val="Calibri"/>
      <family val="2"/>
      <scheme val="minor"/>
    </font>
    <font>
      <b/>
      <sz val="11"/>
      <color theme="1"/>
      <name val="Calibri"/>
      <family val="2"/>
      <scheme val="minor"/>
    </font>
    <font>
      <b/>
      <sz val="11"/>
      <color rgb="FFFF0000"/>
      <name val="Calibri"/>
      <family val="2"/>
      <scheme val="minor"/>
    </font>
    <font>
      <sz val="20"/>
      <color theme="1"/>
      <name val="Calibri"/>
      <family val="2"/>
      <scheme val="minor"/>
    </font>
    <font>
      <sz val="36"/>
      <color rgb="FFFF0000"/>
      <name val="Calibri"/>
      <family val="2"/>
      <scheme val="minor"/>
    </font>
    <font>
      <sz val="16"/>
      <color theme="1"/>
      <name val="Calibri"/>
      <family val="2"/>
      <scheme val="minor"/>
    </font>
    <font>
      <sz val="14"/>
      <color theme="1"/>
      <name val="Calibri"/>
      <family val="2"/>
      <scheme val="minor"/>
    </font>
    <font>
      <b/>
      <sz val="48"/>
      <color theme="1"/>
      <name val="Calibri"/>
      <family val="2"/>
      <scheme val="minor"/>
    </font>
    <font>
      <b/>
      <sz val="9"/>
      <color indexed="81"/>
      <name val="Tahoma"/>
      <family val="2"/>
    </font>
    <font>
      <b/>
      <sz val="11"/>
      <color rgb="FFFF00FF"/>
      <name val="Calibri"/>
      <family val="2"/>
      <scheme val="minor"/>
    </font>
  </fonts>
  <fills count="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66FF"/>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43">
    <xf numFmtId="0" fontId="0" fillId="0" borderId="0" xfId="0"/>
    <xf numFmtId="0" fontId="0" fillId="2" borderId="0" xfId="0" applyFill="1"/>
    <xf numFmtId="0" fontId="2" fillId="0" borderId="0" xfId="0" applyFont="1"/>
    <xf numFmtId="0" fontId="0" fillId="2" borderId="0" xfId="0" applyFill="1" applyAlignment="1">
      <alignment horizontal="center" vertical="center" wrapText="1"/>
    </xf>
    <xf numFmtId="0" fontId="0" fillId="0" borderId="0" xfId="0"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xf numFmtId="0" fontId="0" fillId="3" borderId="1" xfId="0" applyFill="1" applyBorder="1" applyAlignment="1">
      <alignment horizontal="center"/>
    </xf>
    <xf numFmtId="21" fontId="0" fillId="4" borderId="1" xfId="0" applyNumberFormat="1" applyFill="1" applyBorder="1" applyAlignment="1">
      <alignment horizontal="center"/>
    </xf>
    <xf numFmtId="2" fontId="0" fillId="3" borderId="1" xfId="0" applyNumberFormat="1" applyFill="1" applyBorder="1" applyAlignment="1">
      <alignment horizontal="center"/>
    </xf>
    <xf numFmtId="164" fontId="0" fillId="3" borderId="1" xfId="0" applyNumberFormat="1" applyFill="1" applyBorder="1" applyAlignment="1">
      <alignment horizontal="center"/>
    </xf>
    <xf numFmtId="0" fontId="3" fillId="0" borderId="2" xfId="0" applyFont="1" applyBorder="1"/>
    <xf numFmtId="0" fontId="0" fillId="0" borderId="3" xfId="0" applyBorder="1"/>
    <xf numFmtId="0" fontId="3" fillId="0" borderId="3" xfId="0" applyFont="1" applyBorder="1"/>
    <xf numFmtId="164" fontId="3" fillId="3" borderId="4" xfId="0" applyNumberFormat="1" applyFont="1" applyFill="1" applyBorder="1" applyAlignment="1">
      <alignment horizontal="center"/>
    </xf>
    <xf numFmtId="0" fontId="3" fillId="0" borderId="6" xfId="0" applyFont="1" applyBorder="1"/>
    <xf numFmtId="0" fontId="5" fillId="0" borderId="10" xfId="0" applyFont="1" applyBorder="1"/>
    <xf numFmtId="0" fontId="0" fillId="0" borderId="10" xfId="0" applyBorder="1"/>
    <xf numFmtId="0" fontId="0" fillId="0" borderId="7" xfId="0" applyBorder="1"/>
    <xf numFmtId="0" fontId="0" fillId="0" borderId="8" xfId="0" applyBorder="1"/>
    <xf numFmtId="0" fontId="0" fillId="0" borderId="9" xfId="0" applyBorder="1"/>
    <xf numFmtId="0" fontId="0" fillId="0" borderId="11" xfId="0" applyBorder="1"/>
    <xf numFmtId="0" fontId="6" fillId="0" borderId="5" xfId="0" applyFont="1" applyBorder="1"/>
    <xf numFmtId="0" fontId="3" fillId="0" borderId="5" xfId="0" applyFont="1" applyBorder="1"/>
    <xf numFmtId="0" fontId="3" fillId="4" borderId="13" xfId="0" applyFont="1" applyFill="1" applyBorder="1" applyAlignment="1">
      <alignment horizontal="center"/>
    </xf>
    <xf numFmtId="0" fontId="7" fillId="0" borderId="0" xfId="0" applyFont="1"/>
    <xf numFmtId="0" fontId="1" fillId="5" borderId="1" xfId="0" applyFont="1" applyFill="1" applyBorder="1" applyAlignment="1">
      <alignment horizontal="center"/>
    </xf>
    <xf numFmtId="45" fontId="0" fillId="3" borderId="1" xfId="0" applyNumberFormat="1" applyFill="1" applyBorder="1" applyAlignment="1">
      <alignment horizontal="center"/>
    </xf>
    <xf numFmtId="21" fontId="0" fillId="3" borderId="1" xfId="0" applyNumberFormat="1" applyFill="1" applyBorder="1" applyAlignment="1">
      <alignment horizontal="center"/>
    </xf>
    <xf numFmtId="0" fontId="0" fillId="0" borderId="5" xfId="0" applyBorder="1" applyAlignment="1">
      <alignment horizontal="center" wrapText="1"/>
    </xf>
    <xf numFmtId="0" fontId="0" fillId="0" borderId="0" xfId="0" applyAlignment="1">
      <alignment horizontal="center"/>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xf numFmtId="164" fontId="4" fillId="0" borderId="9" xfId="0" applyNumberFormat="1" applyFont="1" applyBorder="1" applyAlignment="1">
      <alignment horizontal="center"/>
    </xf>
    <xf numFmtId="164" fontId="4" fillId="0" borderId="11" xfId="0" applyNumberFormat="1" applyFont="1" applyBorder="1" applyAlignment="1">
      <alignment horizontal="center"/>
    </xf>
    <xf numFmtId="164" fontId="4" fillId="0" borderId="12" xfId="0" applyNumberFormat="1"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1" fillId="5" borderId="1"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28576</xdr:colOff>
      <xdr:row>25</xdr:row>
      <xdr:rowOff>38100</xdr:rowOff>
    </xdr:from>
    <xdr:ext cx="6191250" cy="4570225"/>
    <xdr:sp macro="" textlink="">
      <xdr:nvSpPr>
        <xdr:cNvPr id="2" name="ZoneTexte 1">
          <a:extLst>
            <a:ext uri="{FF2B5EF4-FFF2-40B4-BE49-F238E27FC236}">
              <a16:creationId xmlns:a16="http://schemas.microsoft.com/office/drawing/2014/main" id="{9592A301-55C2-4C9E-92C0-D3733B8B1D21}"/>
            </a:ext>
          </a:extLst>
        </xdr:cNvPr>
        <xdr:cNvSpPr txBox="1"/>
      </xdr:nvSpPr>
      <xdr:spPr>
        <a:xfrm>
          <a:off x="5181601" y="6743700"/>
          <a:ext cx="6191250" cy="4570225"/>
        </a:xfrm>
        <a:prstGeom prst="rect">
          <a:avLst/>
        </a:prstGeom>
        <a:solidFill>
          <a:schemeClr val="bg1"/>
        </a:solidFill>
        <a:ln w="571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fr-FR" sz="1100"/>
            <a:t>La</a:t>
          </a:r>
          <a:r>
            <a:rPr lang="fr-FR" sz="1100" baseline="0"/>
            <a:t> méthode ici employée permet de donner une idée d'un plan de course.</a:t>
          </a:r>
        </a:p>
        <a:p>
          <a:endParaRPr lang="fr-FR" sz="1100" baseline="0"/>
        </a:p>
        <a:p>
          <a:r>
            <a:rPr lang="fr-FR" sz="1100" baseline="0"/>
            <a:t>Comme vous pouvez le voir, on démarre tranquille et relâcheé jusqu'au 15e km. Il est impératif d'arriver au 15e km en pleine posséssion de ses moyens. Peut-être alors vous sentirez-vous capable d'accélérer comme si vous vouliez procéder à une "remontada" progressive.</a:t>
          </a:r>
        </a:p>
        <a:p>
          <a:endParaRPr lang="fr-FR" sz="1100" baseline="0"/>
        </a:p>
        <a:p>
          <a:r>
            <a:rPr lang="fr-FR" sz="1100" baseline="0"/>
            <a:t>C'est donc ce que je vous propose de réaliser jusqu'au 25e km.</a:t>
          </a:r>
        </a:p>
        <a:p>
          <a:endParaRPr lang="fr-FR" sz="1100" baseline="0"/>
        </a:p>
        <a:p>
          <a:r>
            <a:rPr lang="fr-FR" sz="1100" baseline="0"/>
            <a:t>En fonction de vos sensations, cette accélération et/ou le rythme atteint peuvent être maintenus le plus longtemps possible et pourquoi pas jusqu'à l'arrivée.</a:t>
          </a:r>
        </a:p>
        <a:p>
          <a:endParaRPr lang="fr-FR" sz="1100" baseline="0"/>
        </a:p>
        <a:p>
          <a:endParaRPr lang="fr-FR" sz="1100" baseline="0"/>
        </a:p>
        <a:p>
          <a:r>
            <a:rPr lang="fr-FR" sz="1100" baseline="0"/>
            <a:t>Cependant, pour un 1er Marathon il est fort à parier, malgrés le suivi du plan d'entraînement et le respect des règles d'alimentation et d'hydratation que la fatigue vous impose de ralentir. C'est la raison pour laquelle j'ai volontairement opéréer une résistance à la fatigue qui se traduit par un affablissement de l'allure.</a:t>
          </a:r>
        </a:p>
        <a:p>
          <a:endParaRPr lang="fr-FR" sz="1100" baseline="0"/>
        </a:p>
        <a:p>
          <a:r>
            <a:rPr lang="fr-FR" sz="1100" baseline="0"/>
            <a:t>Ce plan devient ainsi quelque peu pessimiste et permettra à l'athlète d'augmenter ses chances d'être en avance sur le plan. Cela revêt un aspect psychologique non négligeable.</a:t>
          </a:r>
        </a:p>
        <a:p>
          <a:endParaRPr lang="fr-FR" sz="1100" baseline="0"/>
        </a:p>
        <a:p>
          <a:r>
            <a:rPr lang="fr-FR" sz="1100" baseline="0"/>
            <a:t>Bonne course !</a:t>
          </a:r>
        </a:p>
        <a:p>
          <a:endParaRPr lang="fr-FR" sz="1100" baseline="0"/>
        </a:p>
        <a:p>
          <a:r>
            <a:rPr lang="fr-FR" sz="1100" baseline="0"/>
            <a:t>Votre Coach, François.</a:t>
          </a:r>
        </a:p>
        <a:p>
          <a:endParaRPr lang="fr-FR" sz="1100" baseline="0"/>
        </a:p>
        <a:p>
          <a:r>
            <a:rPr lang="fr-FR" sz="1100" baseline="0">
              <a:solidFill>
                <a:srgbClr val="FF0000"/>
              </a:solidFill>
            </a:rPr>
            <a:t>PS : cette méthode vous permet d'être autonome, mais rien de mieux que les conseils d'un coach qui vous suit et vous connait.</a:t>
          </a:r>
          <a:endParaRPr lang="fr-FR" sz="1100">
            <a:solidFill>
              <a:srgbClr val="FF0000"/>
            </a:solidFill>
          </a:endParaRPr>
        </a:p>
      </xdr:txBody>
    </xdr:sp>
    <xdr:clientData/>
  </xdr:oneCellAnchor>
  <xdr:twoCellAnchor>
    <xdr:from>
      <xdr:col>10</xdr:col>
      <xdr:colOff>295275</xdr:colOff>
      <xdr:row>4</xdr:row>
      <xdr:rowOff>276226</xdr:rowOff>
    </xdr:from>
    <xdr:to>
      <xdr:col>17</xdr:col>
      <xdr:colOff>104775</xdr:colOff>
      <xdr:row>6</xdr:row>
      <xdr:rowOff>171451</xdr:rowOff>
    </xdr:to>
    <xdr:sp macro="" textlink="">
      <xdr:nvSpPr>
        <xdr:cNvPr id="3" name="Bulle narrative : ronde 2">
          <a:extLst>
            <a:ext uri="{FF2B5EF4-FFF2-40B4-BE49-F238E27FC236}">
              <a16:creationId xmlns:a16="http://schemas.microsoft.com/office/drawing/2014/main" id="{0AE512C5-8E81-4B96-B4B9-EA65E1B3E930}"/>
            </a:ext>
          </a:extLst>
        </xdr:cNvPr>
        <xdr:cNvSpPr/>
      </xdr:nvSpPr>
      <xdr:spPr>
        <a:xfrm>
          <a:off x="7400925" y="1038226"/>
          <a:ext cx="5143500" cy="685800"/>
        </a:xfrm>
        <a:prstGeom prst="wedgeEllipseCallout">
          <a:avLst>
            <a:gd name="adj1" fmla="val -52129"/>
            <a:gd name="adj2" fmla="val 56715"/>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solidFill>
                <a:srgbClr val="00B0F0"/>
              </a:solidFill>
            </a:rPr>
            <a:t>ETAPE 1 </a:t>
          </a:r>
          <a:r>
            <a:rPr lang="fr-FR" sz="1100">
              <a:solidFill>
                <a:schemeClr val="tx1"/>
              </a:solidFill>
            </a:rPr>
            <a:t>:   Au fur et à mesure de la réussite d'un niveau, saisissez votre temps moyen.</a:t>
          </a:r>
        </a:p>
        <a:p>
          <a:pPr algn="l"/>
          <a:endParaRPr lang="fr-FR" sz="1100">
            <a:solidFill>
              <a:schemeClr val="tx1"/>
            </a:solidFill>
          </a:endParaRPr>
        </a:p>
      </xdr:txBody>
    </xdr:sp>
    <xdr:clientData/>
  </xdr:twoCellAnchor>
  <xdr:twoCellAnchor>
    <xdr:from>
      <xdr:col>6</xdr:col>
      <xdr:colOff>28575</xdr:colOff>
      <xdr:row>17</xdr:row>
      <xdr:rowOff>285752</xdr:rowOff>
    </xdr:from>
    <xdr:to>
      <xdr:col>12</xdr:col>
      <xdr:colOff>561975</xdr:colOff>
      <xdr:row>17</xdr:row>
      <xdr:rowOff>1114426</xdr:rowOff>
    </xdr:to>
    <xdr:sp macro="" textlink="">
      <xdr:nvSpPr>
        <xdr:cNvPr id="4" name="Bulle narrative : ronde 3">
          <a:extLst>
            <a:ext uri="{FF2B5EF4-FFF2-40B4-BE49-F238E27FC236}">
              <a16:creationId xmlns:a16="http://schemas.microsoft.com/office/drawing/2014/main" id="{091C5D3D-9D5A-440B-A452-7C68A65CCD98}"/>
            </a:ext>
          </a:extLst>
        </xdr:cNvPr>
        <xdr:cNvSpPr/>
      </xdr:nvSpPr>
      <xdr:spPr>
        <a:xfrm>
          <a:off x="4048125" y="4876802"/>
          <a:ext cx="5143500" cy="828674"/>
        </a:xfrm>
        <a:prstGeom prst="wedgeEllipseCallout">
          <a:avLst>
            <a:gd name="adj1" fmla="val -42315"/>
            <a:gd name="adj2" fmla="val -83623"/>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b="1">
              <a:solidFill>
                <a:srgbClr val="00B0F0"/>
              </a:solidFill>
            </a:rPr>
            <a:t>ETAPE 2</a:t>
          </a:r>
          <a:r>
            <a:rPr lang="fr-FR" sz="1400" b="1" baseline="0">
              <a:solidFill>
                <a:srgbClr val="00B0F0"/>
              </a:solidFill>
            </a:rPr>
            <a:t> </a:t>
          </a:r>
          <a:r>
            <a:rPr lang="fr-FR" sz="1100" baseline="0">
              <a:solidFill>
                <a:schemeClr val="tx1"/>
              </a:solidFill>
            </a:rPr>
            <a:t>(facultative)</a:t>
          </a:r>
          <a:r>
            <a:rPr lang="fr-FR" sz="1100">
              <a:solidFill>
                <a:schemeClr val="tx1"/>
              </a:solidFill>
            </a:rPr>
            <a:t> :   A l'issu d'une sortie longue vous pouvez saisir la vitesse que vous estimez pouvoir tenir durant un Marathon</a:t>
          </a:r>
        </a:p>
        <a:p>
          <a:pPr algn="l"/>
          <a:endParaRPr lang="fr-FR" sz="1100">
            <a:solidFill>
              <a:schemeClr val="tx1"/>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E470F-9CEC-4703-9E57-189DE94A50B0}">
  <dimension ref="A1:S70"/>
  <sheetViews>
    <sheetView tabSelected="1" workbookViewId="0">
      <selection activeCell="U15" sqref="U15"/>
    </sheetView>
  </sheetViews>
  <sheetFormatPr baseColWidth="10" defaultRowHeight="15" x14ac:dyDescent="0.25"/>
  <cols>
    <col min="1" max="1" width="3" customWidth="1"/>
    <col min="4" max="4" width="14.42578125" customWidth="1"/>
    <col min="5" max="5" width="8.5703125" customWidth="1"/>
    <col min="8" max="8" width="5.5703125" customWidth="1"/>
    <col min="10" max="10" width="17.85546875" customWidth="1"/>
    <col min="19" max="19" width="2.7109375" customWidth="1"/>
  </cols>
  <sheetData>
    <row r="1" spans="1:19" x14ac:dyDescent="0.25">
      <c r="A1" s="1"/>
      <c r="B1" s="1"/>
      <c r="C1" s="1"/>
      <c r="D1" s="1"/>
      <c r="E1" s="1"/>
      <c r="F1" s="1"/>
      <c r="G1" s="1"/>
      <c r="H1" s="1"/>
      <c r="I1" s="1"/>
      <c r="J1" s="1"/>
      <c r="K1" s="1"/>
      <c r="L1" s="1"/>
      <c r="M1" s="1"/>
      <c r="N1" s="1"/>
      <c r="O1" s="1"/>
      <c r="P1" s="1"/>
      <c r="Q1" s="1"/>
      <c r="R1" s="1"/>
      <c r="S1" s="1"/>
    </row>
    <row r="2" spans="1:19" x14ac:dyDescent="0.25">
      <c r="A2" s="1"/>
      <c r="S2" s="1"/>
    </row>
    <row r="3" spans="1:19" x14ac:dyDescent="0.25">
      <c r="A3" s="1"/>
      <c r="C3" s="2" t="s">
        <v>22</v>
      </c>
      <c r="D3" s="2"/>
      <c r="E3" s="2"/>
      <c r="F3" s="2"/>
      <c r="G3" s="2"/>
      <c r="H3" s="2"/>
      <c r="I3" s="2"/>
      <c r="J3" s="2"/>
      <c r="S3" s="1"/>
    </row>
    <row r="4" spans="1:19" x14ac:dyDescent="0.25">
      <c r="A4" s="1"/>
      <c r="S4" s="1"/>
    </row>
    <row r="5" spans="1:19" s="4" customFormat="1" ht="47.25" customHeight="1" x14ac:dyDescent="0.25">
      <c r="A5" s="3"/>
      <c r="E5" s="5" t="s">
        <v>0</v>
      </c>
      <c r="F5" s="5" t="s">
        <v>1</v>
      </c>
      <c r="G5" s="5" t="s">
        <v>2</v>
      </c>
      <c r="H5" s="5" t="s">
        <v>3</v>
      </c>
      <c r="I5" s="5" t="s">
        <v>4</v>
      </c>
      <c r="J5" s="5" t="s">
        <v>5</v>
      </c>
      <c r="S5" s="3"/>
    </row>
    <row r="6" spans="1:19" x14ac:dyDescent="0.25">
      <c r="A6" s="1"/>
      <c r="C6" s="6" t="s">
        <v>6</v>
      </c>
      <c r="D6" s="6"/>
      <c r="E6" s="7">
        <v>0.5</v>
      </c>
      <c r="F6" s="8"/>
      <c r="G6" s="9" t="e">
        <f>E6/(HOUR(F6)*3600 + MINUTE(F6)*60 + SECOND(F6))*3600</f>
        <v>#DIV/0!</v>
      </c>
      <c r="H6" s="7">
        <v>60</v>
      </c>
      <c r="I6" s="9" t="e">
        <f>G6*H6/100</f>
        <v>#DIV/0!</v>
      </c>
      <c r="J6" s="10" t="e">
        <f>42195/1000/I6*3600/86400</f>
        <v>#DIV/0!</v>
      </c>
      <c r="S6" s="1"/>
    </row>
    <row r="7" spans="1:19" x14ac:dyDescent="0.25">
      <c r="A7" s="1"/>
      <c r="C7" s="6" t="s">
        <v>7</v>
      </c>
      <c r="D7" s="6"/>
      <c r="E7" s="7">
        <v>1</v>
      </c>
      <c r="F7" s="8"/>
      <c r="G7" s="9" t="e">
        <f t="shared" ref="G7:G10" si="0">E7/(HOUR(F7)*3600 + MINUTE(F7)*60 + SECOND(F7))*3600</f>
        <v>#DIV/0!</v>
      </c>
      <c r="H7" s="7">
        <v>72</v>
      </c>
      <c r="I7" s="9" t="e">
        <f t="shared" ref="I7:I10" si="1">G7*H7/100</f>
        <v>#DIV/0!</v>
      </c>
      <c r="J7" s="10" t="e">
        <f t="shared" ref="J7:J10" si="2">42195/1000/I7*3600/86400</f>
        <v>#DIV/0!</v>
      </c>
      <c r="S7" s="1"/>
    </row>
    <row r="8" spans="1:19" x14ac:dyDescent="0.25">
      <c r="A8" s="1"/>
      <c r="C8" s="6" t="s">
        <v>8</v>
      </c>
      <c r="D8" s="6"/>
      <c r="E8" s="7">
        <v>2</v>
      </c>
      <c r="F8" s="8"/>
      <c r="G8" s="9" t="e">
        <f t="shared" si="0"/>
        <v>#DIV/0!</v>
      </c>
      <c r="H8" s="7">
        <v>75</v>
      </c>
      <c r="I8" s="9" t="e">
        <f t="shared" si="1"/>
        <v>#DIV/0!</v>
      </c>
      <c r="J8" s="10" t="e">
        <f t="shared" si="2"/>
        <v>#DIV/0!</v>
      </c>
      <c r="S8" s="1"/>
    </row>
    <row r="9" spans="1:19" x14ac:dyDescent="0.25">
      <c r="A9" s="1"/>
      <c r="C9" s="6" t="s">
        <v>9</v>
      </c>
      <c r="D9" s="6"/>
      <c r="E9" s="7">
        <v>3</v>
      </c>
      <c r="F9" s="8"/>
      <c r="G9" s="9" t="e">
        <f t="shared" si="0"/>
        <v>#DIV/0!</v>
      </c>
      <c r="H9" s="7">
        <v>78</v>
      </c>
      <c r="I9" s="9" t="e">
        <f t="shared" si="1"/>
        <v>#DIV/0!</v>
      </c>
      <c r="J9" s="10" t="e">
        <f t="shared" si="2"/>
        <v>#DIV/0!</v>
      </c>
      <c r="S9" s="1"/>
    </row>
    <row r="10" spans="1:19" x14ac:dyDescent="0.25">
      <c r="A10" s="1"/>
      <c r="C10" s="6" t="s">
        <v>10</v>
      </c>
      <c r="D10" s="6"/>
      <c r="E10" s="7">
        <v>4</v>
      </c>
      <c r="F10" s="8"/>
      <c r="G10" s="9" t="e">
        <f t="shared" si="0"/>
        <v>#DIV/0!</v>
      </c>
      <c r="H10" s="7">
        <v>86</v>
      </c>
      <c r="I10" s="9" t="e">
        <f t="shared" si="1"/>
        <v>#DIV/0!</v>
      </c>
      <c r="J10" s="10" t="e">
        <f t="shared" si="2"/>
        <v>#DIV/0!</v>
      </c>
      <c r="S10" s="1"/>
    </row>
    <row r="11" spans="1:19" ht="15.75" thickBot="1" x14ac:dyDescent="0.3">
      <c r="A11" s="1"/>
      <c r="S11" s="1"/>
    </row>
    <row r="12" spans="1:19" ht="63" customHeight="1" thickBot="1" x14ac:dyDescent="0.45">
      <c r="A12" s="1"/>
      <c r="C12" s="11" t="s">
        <v>11</v>
      </c>
      <c r="D12" s="12"/>
      <c r="E12" s="12"/>
      <c r="F12" s="13"/>
      <c r="G12" s="13"/>
      <c r="H12" s="13"/>
      <c r="I12" s="13"/>
      <c r="J12" s="14" t="str">
        <f>IF(F10&lt;&gt;"",J10,IF(F9&lt;&gt;"",J9,IF(F8&lt;&gt;"",J8,IF(F7&lt;&gt;"",J7,IF(F6&lt;&gt;"",J6,"")))))</f>
        <v/>
      </c>
      <c r="M12" s="29" t="s">
        <v>12</v>
      </c>
      <c r="N12" s="29"/>
      <c r="P12" s="30" t="s">
        <v>13</v>
      </c>
      <c r="Q12" s="30"/>
      <c r="S12" s="1"/>
    </row>
    <row r="13" spans="1:19" x14ac:dyDescent="0.25">
      <c r="A13" s="1"/>
      <c r="M13" s="31" t="e">
        <f>IF(J17="",J12*1.02,J17*1.02)</f>
        <v>#VALUE!</v>
      </c>
      <c r="N13" s="32"/>
      <c r="P13" s="31" t="e">
        <f>M13/42.195</f>
        <v>#VALUE!</v>
      </c>
      <c r="Q13" s="37"/>
      <c r="S13" s="1"/>
    </row>
    <row r="14" spans="1:19" ht="15.75" thickBot="1" x14ac:dyDescent="0.3">
      <c r="A14" s="1"/>
      <c r="M14" s="33"/>
      <c r="N14" s="34"/>
      <c r="P14" s="38"/>
      <c r="Q14" s="39"/>
      <c r="S14" s="1"/>
    </row>
    <row r="15" spans="1:19" ht="27" thickBot="1" x14ac:dyDescent="0.45">
      <c r="A15" s="1"/>
      <c r="C15" s="15" t="s">
        <v>23</v>
      </c>
      <c r="D15" s="16"/>
      <c r="E15" s="16"/>
      <c r="F15" s="16"/>
      <c r="G15" s="16"/>
      <c r="H15" s="17"/>
      <c r="I15" s="17"/>
      <c r="J15" s="18"/>
      <c r="M15" s="35"/>
      <c r="N15" s="36"/>
      <c r="P15" s="40"/>
      <c r="Q15" s="41"/>
      <c r="S15" s="1"/>
    </row>
    <row r="16" spans="1:19" ht="15.75" thickBot="1" x14ac:dyDescent="0.3">
      <c r="A16" s="1"/>
      <c r="C16" s="19"/>
      <c r="J16" s="20"/>
      <c r="S16" s="1"/>
    </row>
    <row r="17" spans="1:19" ht="27" thickBot="1" x14ac:dyDescent="0.45">
      <c r="A17" s="1"/>
      <c r="C17" s="21"/>
      <c r="D17" s="22" t="s">
        <v>14</v>
      </c>
      <c r="E17" s="23"/>
      <c r="F17" s="23"/>
      <c r="G17" s="24"/>
      <c r="H17" s="23"/>
      <c r="I17" s="23"/>
      <c r="J17" s="14" t="str">
        <f>IFERROR(42195/1000/G17*3600/86400,"")</f>
        <v/>
      </c>
      <c r="S17" s="1"/>
    </row>
    <row r="18" spans="1:19" ht="95.25" customHeight="1" x14ac:dyDescent="0.25">
      <c r="A18" s="1"/>
      <c r="S18" s="1"/>
    </row>
    <row r="19" spans="1:19" x14ac:dyDescent="0.25">
      <c r="A19" s="1"/>
      <c r="B19" s="1"/>
      <c r="C19" s="1"/>
      <c r="D19" s="1"/>
      <c r="E19" s="1"/>
      <c r="F19" s="1"/>
      <c r="G19" s="1"/>
      <c r="H19" s="1"/>
      <c r="I19" s="1"/>
      <c r="J19" s="1"/>
      <c r="K19" s="1"/>
      <c r="L19" s="1"/>
      <c r="M19" s="1"/>
      <c r="N19" s="1"/>
      <c r="O19" s="1"/>
      <c r="P19" s="1"/>
      <c r="Q19" s="1"/>
      <c r="R19" s="1"/>
      <c r="S19" s="1"/>
    </row>
    <row r="20" spans="1:19" x14ac:dyDescent="0.25">
      <c r="A20" s="1"/>
      <c r="S20" s="1"/>
    </row>
    <row r="21" spans="1:19" x14ac:dyDescent="0.25">
      <c r="A21" s="1"/>
      <c r="S21" s="1"/>
    </row>
    <row r="22" spans="1:19" ht="61.5" x14ac:dyDescent="0.9">
      <c r="A22" s="1"/>
      <c r="C22" s="25" t="s">
        <v>15</v>
      </c>
      <c r="S22" s="1"/>
    </row>
    <row r="23" spans="1:19" x14ac:dyDescent="0.25">
      <c r="A23" s="1"/>
      <c r="S23" s="1"/>
    </row>
    <row r="24" spans="1:19" x14ac:dyDescent="0.25">
      <c r="A24" s="1"/>
      <c r="S24" s="1"/>
    </row>
    <row r="25" spans="1:19" x14ac:dyDescent="0.25">
      <c r="A25" s="1"/>
      <c r="C25" s="42" t="s">
        <v>16</v>
      </c>
      <c r="D25" s="42" t="s">
        <v>17</v>
      </c>
      <c r="E25" s="42" t="s">
        <v>18</v>
      </c>
      <c r="F25" s="42"/>
      <c r="G25" s="42"/>
      <c r="S25" s="1"/>
    </row>
    <row r="26" spans="1:19" x14ac:dyDescent="0.25">
      <c r="A26" s="1"/>
      <c r="C26" s="42"/>
      <c r="D26" s="42"/>
      <c r="E26" s="26" t="s">
        <v>19</v>
      </c>
      <c r="F26" s="26" t="s">
        <v>20</v>
      </c>
      <c r="G26" s="26" t="s">
        <v>21</v>
      </c>
      <c r="S26" s="1"/>
    </row>
    <row r="27" spans="1:19" x14ac:dyDescent="0.25">
      <c r="A27" s="1"/>
      <c r="C27" s="7">
        <v>1</v>
      </c>
      <c r="D27" s="27" t="e">
        <f>P13</f>
        <v>#VALUE!</v>
      </c>
      <c r="E27" s="28" t="e">
        <f>D27</f>
        <v>#VALUE!</v>
      </c>
      <c r="F27" s="9" t="e">
        <f>C27/(HOUR(E27)*3600 + MINUTE(E27)*60+SECOND(E27))*3600</f>
        <v>#VALUE!</v>
      </c>
      <c r="G27" s="28" t="e">
        <f>E27/C27</f>
        <v>#VALUE!</v>
      </c>
      <c r="S27" s="1"/>
    </row>
    <row r="28" spans="1:19" x14ac:dyDescent="0.25">
      <c r="A28" s="1"/>
      <c r="C28" s="7">
        <f>C27+1</f>
        <v>2</v>
      </c>
      <c r="D28" s="27" t="e">
        <f>0.98*P13</f>
        <v>#VALUE!</v>
      </c>
      <c r="E28" s="28" t="e">
        <f>E27+D28</f>
        <v>#VALUE!</v>
      </c>
      <c r="F28" s="9" t="e">
        <f t="shared" ref="F28:F68" si="3">C28/(HOUR(E28)*3600 + MINUTE(E28)*60+SECOND(E28))*3600</f>
        <v>#VALUE!</v>
      </c>
      <c r="G28" s="28" t="e">
        <f t="shared" ref="G28:G68" si="4">E28/C28</f>
        <v>#VALUE!</v>
      </c>
      <c r="S28" s="1"/>
    </row>
    <row r="29" spans="1:19" x14ac:dyDescent="0.25">
      <c r="A29" s="1"/>
      <c r="C29" s="7">
        <f t="shared" ref="C29:C68" si="5">C28+1</f>
        <v>3</v>
      </c>
      <c r="D29" s="27" t="e">
        <f>D28</f>
        <v>#VALUE!</v>
      </c>
      <c r="E29" s="28" t="e">
        <f t="shared" ref="E29:E68" si="6">E28+D29</f>
        <v>#VALUE!</v>
      </c>
      <c r="F29" s="9" t="e">
        <f t="shared" si="3"/>
        <v>#VALUE!</v>
      </c>
      <c r="G29" s="28" t="e">
        <f t="shared" si="4"/>
        <v>#VALUE!</v>
      </c>
      <c r="S29" s="1"/>
    </row>
    <row r="30" spans="1:19" x14ac:dyDescent="0.25">
      <c r="A30" s="1"/>
      <c r="C30" s="7">
        <f t="shared" si="5"/>
        <v>4</v>
      </c>
      <c r="D30" s="27" t="e">
        <f t="shared" ref="D30:D41" si="7">D29</f>
        <v>#VALUE!</v>
      </c>
      <c r="E30" s="28" t="e">
        <f t="shared" si="6"/>
        <v>#VALUE!</v>
      </c>
      <c r="F30" s="9" t="e">
        <f t="shared" si="3"/>
        <v>#VALUE!</v>
      </c>
      <c r="G30" s="28" t="e">
        <f t="shared" si="4"/>
        <v>#VALUE!</v>
      </c>
      <c r="S30" s="1"/>
    </row>
    <row r="31" spans="1:19" x14ac:dyDescent="0.25">
      <c r="A31" s="1"/>
      <c r="C31" s="7">
        <f t="shared" si="5"/>
        <v>5</v>
      </c>
      <c r="D31" s="27" t="e">
        <f t="shared" si="7"/>
        <v>#VALUE!</v>
      </c>
      <c r="E31" s="28" t="e">
        <f t="shared" si="6"/>
        <v>#VALUE!</v>
      </c>
      <c r="F31" s="9" t="e">
        <f t="shared" si="3"/>
        <v>#VALUE!</v>
      </c>
      <c r="G31" s="28" t="e">
        <f t="shared" si="4"/>
        <v>#VALUE!</v>
      </c>
      <c r="S31" s="1"/>
    </row>
    <row r="32" spans="1:19" x14ac:dyDescent="0.25">
      <c r="A32" s="1"/>
      <c r="C32" s="7">
        <f t="shared" si="5"/>
        <v>6</v>
      </c>
      <c r="D32" s="27" t="e">
        <f t="shared" si="7"/>
        <v>#VALUE!</v>
      </c>
      <c r="E32" s="28" t="e">
        <f t="shared" si="6"/>
        <v>#VALUE!</v>
      </c>
      <c r="F32" s="9" t="e">
        <f t="shared" si="3"/>
        <v>#VALUE!</v>
      </c>
      <c r="G32" s="28" t="e">
        <f t="shared" si="4"/>
        <v>#VALUE!</v>
      </c>
      <c r="S32" s="1"/>
    </row>
    <row r="33" spans="1:19" x14ac:dyDescent="0.25">
      <c r="A33" s="1"/>
      <c r="C33" s="7">
        <f t="shared" si="5"/>
        <v>7</v>
      </c>
      <c r="D33" s="27" t="e">
        <f t="shared" si="7"/>
        <v>#VALUE!</v>
      </c>
      <c r="E33" s="28" t="e">
        <f t="shared" si="6"/>
        <v>#VALUE!</v>
      </c>
      <c r="F33" s="9" t="e">
        <f t="shared" si="3"/>
        <v>#VALUE!</v>
      </c>
      <c r="G33" s="28" t="e">
        <f t="shared" si="4"/>
        <v>#VALUE!</v>
      </c>
      <c r="S33" s="1"/>
    </row>
    <row r="34" spans="1:19" x14ac:dyDescent="0.25">
      <c r="A34" s="1"/>
      <c r="C34" s="7">
        <f t="shared" si="5"/>
        <v>8</v>
      </c>
      <c r="D34" s="27" t="e">
        <f t="shared" si="7"/>
        <v>#VALUE!</v>
      </c>
      <c r="E34" s="28" t="e">
        <f t="shared" si="6"/>
        <v>#VALUE!</v>
      </c>
      <c r="F34" s="9" t="e">
        <f t="shared" si="3"/>
        <v>#VALUE!</v>
      </c>
      <c r="G34" s="28" t="e">
        <f t="shared" si="4"/>
        <v>#VALUE!</v>
      </c>
      <c r="S34" s="1"/>
    </row>
    <row r="35" spans="1:19" x14ac:dyDescent="0.25">
      <c r="A35" s="1"/>
      <c r="C35" s="7">
        <f t="shared" si="5"/>
        <v>9</v>
      </c>
      <c r="D35" s="27" t="e">
        <f t="shared" si="7"/>
        <v>#VALUE!</v>
      </c>
      <c r="E35" s="28" t="e">
        <f t="shared" si="6"/>
        <v>#VALUE!</v>
      </c>
      <c r="F35" s="9" t="e">
        <f t="shared" si="3"/>
        <v>#VALUE!</v>
      </c>
      <c r="G35" s="28" t="e">
        <f t="shared" si="4"/>
        <v>#VALUE!</v>
      </c>
      <c r="S35" s="1"/>
    </row>
    <row r="36" spans="1:19" x14ac:dyDescent="0.25">
      <c r="A36" s="1"/>
      <c r="C36" s="7">
        <f t="shared" si="5"/>
        <v>10</v>
      </c>
      <c r="D36" s="27" t="e">
        <f t="shared" si="7"/>
        <v>#VALUE!</v>
      </c>
      <c r="E36" s="28" t="e">
        <f t="shared" si="6"/>
        <v>#VALUE!</v>
      </c>
      <c r="F36" s="9" t="e">
        <f t="shared" si="3"/>
        <v>#VALUE!</v>
      </c>
      <c r="G36" s="28" t="e">
        <f t="shared" si="4"/>
        <v>#VALUE!</v>
      </c>
      <c r="S36" s="1"/>
    </row>
    <row r="37" spans="1:19" x14ac:dyDescent="0.25">
      <c r="A37" s="1"/>
      <c r="C37" s="7">
        <f t="shared" si="5"/>
        <v>11</v>
      </c>
      <c r="D37" s="27" t="e">
        <f t="shared" si="7"/>
        <v>#VALUE!</v>
      </c>
      <c r="E37" s="28" t="e">
        <f t="shared" si="6"/>
        <v>#VALUE!</v>
      </c>
      <c r="F37" s="9" t="e">
        <f t="shared" si="3"/>
        <v>#VALUE!</v>
      </c>
      <c r="G37" s="28" t="e">
        <f t="shared" si="4"/>
        <v>#VALUE!</v>
      </c>
      <c r="S37" s="1"/>
    </row>
    <row r="38" spans="1:19" x14ac:dyDescent="0.25">
      <c r="A38" s="1"/>
      <c r="C38" s="7">
        <f t="shared" si="5"/>
        <v>12</v>
      </c>
      <c r="D38" s="27" t="e">
        <f t="shared" si="7"/>
        <v>#VALUE!</v>
      </c>
      <c r="E38" s="28" t="e">
        <f t="shared" si="6"/>
        <v>#VALUE!</v>
      </c>
      <c r="F38" s="9" t="e">
        <f t="shared" si="3"/>
        <v>#VALUE!</v>
      </c>
      <c r="G38" s="28" t="e">
        <f t="shared" si="4"/>
        <v>#VALUE!</v>
      </c>
      <c r="S38" s="1"/>
    </row>
    <row r="39" spans="1:19" x14ac:dyDescent="0.25">
      <c r="A39" s="1"/>
      <c r="C39" s="7">
        <f t="shared" si="5"/>
        <v>13</v>
      </c>
      <c r="D39" s="27" t="e">
        <f t="shared" si="7"/>
        <v>#VALUE!</v>
      </c>
      <c r="E39" s="28" t="e">
        <f t="shared" si="6"/>
        <v>#VALUE!</v>
      </c>
      <c r="F39" s="9" t="e">
        <f t="shared" si="3"/>
        <v>#VALUE!</v>
      </c>
      <c r="G39" s="28" t="e">
        <f t="shared" si="4"/>
        <v>#VALUE!</v>
      </c>
      <c r="S39" s="1"/>
    </row>
    <row r="40" spans="1:19" x14ac:dyDescent="0.25">
      <c r="A40" s="1"/>
      <c r="C40" s="7">
        <f t="shared" si="5"/>
        <v>14</v>
      </c>
      <c r="D40" s="27" t="e">
        <f t="shared" si="7"/>
        <v>#VALUE!</v>
      </c>
      <c r="E40" s="28" t="e">
        <f t="shared" si="6"/>
        <v>#VALUE!</v>
      </c>
      <c r="F40" s="9" t="e">
        <f t="shared" si="3"/>
        <v>#VALUE!</v>
      </c>
      <c r="G40" s="28" t="e">
        <f t="shared" si="4"/>
        <v>#VALUE!</v>
      </c>
      <c r="S40" s="1"/>
    </row>
    <row r="41" spans="1:19" x14ac:dyDescent="0.25">
      <c r="A41" s="1"/>
      <c r="C41" s="7">
        <f t="shared" si="5"/>
        <v>15</v>
      </c>
      <c r="D41" s="27" t="e">
        <f t="shared" si="7"/>
        <v>#VALUE!</v>
      </c>
      <c r="E41" s="28" t="e">
        <f t="shared" si="6"/>
        <v>#VALUE!</v>
      </c>
      <c r="F41" s="9" t="e">
        <f t="shared" si="3"/>
        <v>#VALUE!</v>
      </c>
      <c r="G41" s="28" t="e">
        <f t="shared" si="4"/>
        <v>#VALUE!</v>
      </c>
      <c r="S41" s="1"/>
    </row>
    <row r="42" spans="1:19" x14ac:dyDescent="0.25">
      <c r="A42" s="1"/>
      <c r="C42" s="7">
        <f t="shared" si="5"/>
        <v>16</v>
      </c>
      <c r="D42" s="27" t="e">
        <f>0.96*P13</f>
        <v>#VALUE!</v>
      </c>
      <c r="E42" s="28" t="e">
        <f t="shared" si="6"/>
        <v>#VALUE!</v>
      </c>
      <c r="F42" s="9" t="e">
        <f t="shared" si="3"/>
        <v>#VALUE!</v>
      </c>
      <c r="G42" s="28" t="e">
        <f t="shared" si="4"/>
        <v>#VALUE!</v>
      </c>
      <c r="S42" s="1"/>
    </row>
    <row r="43" spans="1:19" x14ac:dyDescent="0.25">
      <c r="A43" s="1"/>
      <c r="C43" s="7">
        <f t="shared" si="5"/>
        <v>17</v>
      </c>
      <c r="D43" s="27" t="e">
        <f>D42</f>
        <v>#VALUE!</v>
      </c>
      <c r="E43" s="28" t="e">
        <f t="shared" si="6"/>
        <v>#VALUE!</v>
      </c>
      <c r="F43" s="9" t="e">
        <f t="shared" si="3"/>
        <v>#VALUE!</v>
      </c>
      <c r="G43" s="28" t="e">
        <f t="shared" si="4"/>
        <v>#VALUE!</v>
      </c>
      <c r="S43" s="1"/>
    </row>
    <row r="44" spans="1:19" x14ac:dyDescent="0.25">
      <c r="A44" s="1"/>
      <c r="C44" s="7">
        <f t="shared" si="5"/>
        <v>18</v>
      </c>
      <c r="D44" s="27" t="e">
        <f t="shared" ref="D44:D46" si="8">D43</f>
        <v>#VALUE!</v>
      </c>
      <c r="E44" s="28" t="e">
        <f t="shared" si="6"/>
        <v>#VALUE!</v>
      </c>
      <c r="F44" s="9" t="e">
        <f t="shared" si="3"/>
        <v>#VALUE!</v>
      </c>
      <c r="G44" s="28" t="e">
        <f t="shared" si="4"/>
        <v>#VALUE!</v>
      </c>
      <c r="S44" s="1"/>
    </row>
    <row r="45" spans="1:19" x14ac:dyDescent="0.25">
      <c r="A45" s="1"/>
      <c r="C45" s="7">
        <f t="shared" si="5"/>
        <v>19</v>
      </c>
      <c r="D45" s="27" t="e">
        <f t="shared" si="8"/>
        <v>#VALUE!</v>
      </c>
      <c r="E45" s="28" t="e">
        <f t="shared" si="6"/>
        <v>#VALUE!</v>
      </c>
      <c r="F45" s="9" t="e">
        <f t="shared" si="3"/>
        <v>#VALUE!</v>
      </c>
      <c r="G45" s="28" t="e">
        <f t="shared" si="4"/>
        <v>#VALUE!</v>
      </c>
      <c r="S45" s="1"/>
    </row>
    <row r="46" spans="1:19" x14ac:dyDescent="0.25">
      <c r="A46" s="1"/>
      <c r="C46" s="7">
        <f t="shared" si="5"/>
        <v>20</v>
      </c>
      <c r="D46" s="27" t="e">
        <f t="shared" si="8"/>
        <v>#VALUE!</v>
      </c>
      <c r="E46" s="28" t="e">
        <f t="shared" si="6"/>
        <v>#VALUE!</v>
      </c>
      <c r="F46" s="9" t="e">
        <f t="shared" si="3"/>
        <v>#VALUE!</v>
      </c>
      <c r="G46" s="28" t="e">
        <f t="shared" si="4"/>
        <v>#VALUE!</v>
      </c>
      <c r="S46" s="1"/>
    </row>
    <row r="47" spans="1:19" x14ac:dyDescent="0.25">
      <c r="A47" s="1"/>
      <c r="C47" s="7">
        <f t="shared" si="5"/>
        <v>21</v>
      </c>
      <c r="D47" s="27" t="e">
        <f>0.95*P13</f>
        <v>#VALUE!</v>
      </c>
      <c r="E47" s="28" t="e">
        <f t="shared" si="6"/>
        <v>#VALUE!</v>
      </c>
      <c r="F47" s="9" t="e">
        <f t="shared" si="3"/>
        <v>#VALUE!</v>
      </c>
      <c r="G47" s="28" t="e">
        <f t="shared" si="4"/>
        <v>#VALUE!</v>
      </c>
      <c r="S47" s="1"/>
    </row>
    <row r="48" spans="1:19" x14ac:dyDescent="0.25">
      <c r="A48" s="1"/>
      <c r="C48" s="7">
        <f t="shared" si="5"/>
        <v>22</v>
      </c>
      <c r="D48" s="27" t="e">
        <f>D47</f>
        <v>#VALUE!</v>
      </c>
      <c r="E48" s="28" t="e">
        <f t="shared" si="6"/>
        <v>#VALUE!</v>
      </c>
      <c r="F48" s="9" t="e">
        <f t="shared" si="3"/>
        <v>#VALUE!</v>
      </c>
      <c r="G48" s="28" t="e">
        <f t="shared" si="4"/>
        <v>#VALUE!</v>
      </c>
      <c r="S48" s="1"/>
    </row>
    <row r="49" spans="1:19" x14ac:dyDescent="0.25">
      <c r="A49" s="1"/>
      <c r="C49" s="7">
        <f t="shared" si="5"/>
        <v>23</v>
      </c>
      <c r="D49" s="27" t="e">
        <f t="shared" ref="D49:D51" si="9">D48</f>
        <v>#VALUE!</v>
      </c>
      <c r="E49" s="28" t="e">
        <f t="shared" si="6"/>
        <v>#VALUE!</v>
      </c>
      <c r="F49" s="9" t="e">
        <f t="shared" si="3"/>
        <v>#VALUE!</v>
      </c>
      <c r="G49" s="28" t="e">
        <f t="shared" si="4"/>
        <v>#VALUE!</v>
      </c>
      <c r="S49" s="1"/>
    </row>
    <row r="50" spans="1:19" x14ac:dyDescent="0.25">
      <c r="A50" s="1"/>
      <c r="C50" s="7">
        <f t="shared" si="5"/>
        <v>24</v>
      </c>
      <c r="D50" s="27" t="e">
        <f t="shared" si="9"/>
        <v>#VALUE!</v>
      </c>
      <c r="E50" s="28" t="e">
        <f t="shared" si="6"/>
        <v>#VALUE!</v>
      </c>
      <c r="F50" s="9" t="e">
        <f t="shared" si="3"/>
        <v>#VALUE!</v>
      </c>
      <c r="G50" s="28" t="e">
        <f t="shared" si="4"/>
        <v>#VALUE!</v>
      </c>
      <c r="S50" s="1"/>
    </row>
    <row r="51" spans="1:19" x14ac:dyDescent="0.25">
      <c r="A51" s="1"/>
      <c r="C51" s="7">
        <f t="shared" si="5"/>
        <v>25</v>
      </c>
      <c r="D51" s="27" t="e">
        <f t="shared" si="9"/>
        <v>#VALUE!</v>
      </c>
      <c r="E51" s="28" t="e">
        <f t="shared" si="6"/>
        <v>#VALUE!</v>
      </c>
      <c r="F51" s="9" t="e">
        <f t="shared" si="3"/>
        <v>#VALUE!</v>
      </c>
      <c r="G51" s="28" t="e">
        <f t="shared" si="4"/>
        <v>#VALUE!</v>
      </c>
      <c r="S51" s="1"/>
    </row>
    <row r="52" spans="1:19" x14ac:dyDescent="0.25">
      <c r="A52" s="1"/>
      <c r="C52" s="7">
        <f t="shared" si="5"/>
        <v>26</v>
      </c>
      <c r="D52" s="27" t="e">
        <f>0.98*P13</f>
        <v>#VALUE!</v>
      </c>
      <c r="E52" s="28" t="e">
        <f t="shared" si="6"/>
        <v>#VALUE!</v>
      </c>
      <c r="F52" s="9" t="e">
        <f t="shared" si="3"/>
        <v>#VALUE!</v>
      </c>
      <c r="G52" s="28" t="e">
        <f t="shared" si="4"/>
        <v>#VALUE!</v>
      </c>
      <c r="S52" s="1"/>
    </row>
    <row r="53" spans="1:19" x14ac:dyDescent="0.25">
      <c r="A53" s="1"/>
      <c r="C53" s="7">
        <f t="shared" si="5"/>
        <v>27</v>
      </c>
      <c r="D53" s="27" t="e">
        <f>D52</f>
        <v>#VALUE!</v>
      </c>
      <c r="E53" s="28" t="e">
        <f t="shared" si="6"/>
        <v>#VALUE!</v>
      </c>
      <c r="F53" s="9" t="e">
        <f t="shared" si="3"/>
        <v>#VALUE!</v>
      </c>
      <c r="G53" s="28" t="e">
        <f t="shared" si="4"/>
        <v>#VALUE!</v>
      </c>
      <c r="S53" s="1"/>
    </row>
    <row r="54" spans="1:19" x14ac:dyDescent="0.25">
      <c r="A54" s="1"/>
      <c r="C54" s="7">
        <f t="shared" si="5"/>
        <v>28</v>
      </c>
      <c r="D54" s="27" t="e">
        <f t="shared" ref="D54:D56" si="10">D53</f>
        <v>#VALUE!</v>
      </c>
      <c r="E54" s="28" t="e">
        <f t="shared" si="6"/>
        <v>#VALUE!</v>
      </c>
      <c r="F54" s="9" t="e">
        <f t="shared" si="3"/>
        <v>#VALUE!</v>
      </c>
      <c r="G54" s="28" t="e">
        <f t="shared" si="4"/>
        <v>#VALUE!</v>
      </c>
      <c r="S54" s="1"/>
    </row>
    <row r="55" spans="1:19" x14ac:dyDescent="0.25">
      <c r="A55" s="1"/>
      <c r="C55" s="7">
        <f t="shared" si="5"/>
        <v>29</v>
      </c>
      <c r="D55" s="27" t="e">
        <f t="shared" si="10"/>
        <v>#VALUE!</v>
      </c>
      <c r="E55" s="28" t="e">
        <f t="shared" si="6"/>
        <v>#VALUE!</v>
      </c>
      <c r="F55" s="9" t="e">
        <f t="shared" si="3"/>
        <v>#VALUE!</v>
      </c>
      <c r="G55" s="28" t="e">
        <f t="shared" si="4"/>
        <v>#VALUE!</v>
      </c>
      <c r="S55" s="1"/>
    </row>
    <row r="56" spans="1:19" x14ac:dyDescent="0.25">
      <c r="A56" s="1"/>
      <c r="C56" s="7">
        <f t="shared" si="5"/>
        <v>30</v>
      </c>
      <c r="D56" s="27" t="e">
        <f t="shared" si="10"/>
        <v>#VALUE!</v>
      </c>
      <c r="E56" s="28" t="e">
        <f t="shared" si="6"/>
        <v>#VALUE!</v>
      </c>
      <c r="F56" s="9" t="e">
        <f t="shared" si="3"/>
        <v>#VALUE!</v>
      </c>
      <c r="G56" s="28" t="e">
        <f t="shared" si="4"/>
        <v>#VALUE!</v>
      </c>
      <c r="S56" s="1"/>
    </row>
    <row r="57" spans="1:19" x14ac:dyDescent="0.25">
      <c r="A57" s="1"/>
      <c r="C57" s="7">
        <f t="shared" si="5"/>
        <v>31</v>
      </c>
      <c r="D57" s="27" t="e">
        <f>1.03*P13</f>
        <v>#VALUE!</v>
      </c>
      <c r="E57" s="28" t="e">
        <f t="shared" si="6"/>
        <v>#VALUE!</v>
      </c>
      <c r="F57" s="9" t="e">
        <f t="shared" si="3"/>
        <v>#VALUE!</v>
      </c>
      <c r="G57" s="28" t="e">
        <f t="shared" si="4"/>
        <v>#VALUE!</v>
      </c>
      <c r="S57" s="1"/>
    </row>
    <row r="58" spans="1:19" x14ac:dyDescent="0.25">
      <c r="A58" s="1"/>
      <c r="C58" s="7">
        <f t="shared" si="5"/>
        <v>32</v>
      </c>
      <c r="D58" s="27" t="e">
        <f>D57</f>
        <v>#VALUE!</v>
      </c>
      <c r="E58" s="28" t="e">
        <f t="shared" si="6"/>
        <v>#VALUE!</v>
      </c>
      <c r="F58" s="9" t="e">
        <f t="shared" si="3"/>
        <v>#VALUE!</v>
      </c>
      <c r="G58" s="28" t="e">
        <f t="shared" si="4"/>
        <v>#VALUE!</v>
      </c>
      <c r="S58" s="1"/>
    </row>
    <row r="59" spans="1:19" x14ac:dyDescent="0.25">
      <c r="A59" s="1"/>
      <c r="C59" s="7">
        <f t="shared" si="5"/>
        <v>33</v>
      </c>
      <c r="D59" s="27" t="e">
        <f>D58</f>
        <v>#VALUE!</v>
      </c>
      <c r="E59" s="28" t="e">
        <f t="shared" si="6"/>
        <v>#VALUE!</v>
      </c>
      <c r="F59" s="9" t="e">
        <f t="shared" si="3"/>
        <v>#VALUE!</v>
      </c>
      <c r="G59" s="28" t="e">
        <f t="shared" si="4"/>
        <v>#VALUE!</v>
      </c>
      <c r="S59" s="1"/>
    </row>
    <row r="60" spans="1:19" x14ac:dyDescent="0.25">
      <c r="A60" s="1"/>
      <c r="C60" s="7">
        <f t="shared" si="5"/>
        <v>34</v>
      </c>
      <c r="D60" s="27" t="e">
        <f>1.05*P13</f>
        <v>#VALUE!</v>
      </c>
      <c r="E60" s="28" t="e">
        <f t="shared" si="6"/>
        <v>#VALUE!</v>
      </c>
      <c r="F60" s="9" t="e">
        <f t="shared" si="3"/>
        <v>#VALUE!</v>
      </c>
      <c r="G60" s="28" t="e">
        <f t="shared" si="4"/>
        <v>#VALUE!</v>
      </c>
      <c r="S60" s="1"/>
    </row>
    <row r="61" spans="1:19" x14ac:dyDescent="0.25">
      <c r="A61" s="1"/>
      <c r="C61" s="7">
        <f t="shared" si="5"/>
        <v>35</v>
      </c>
      <c r="D61" s="27" t="e">
        <f>D60</f>
        <v>#VALUE!</v>
      </c>
      <c r="E61" s="28" t="e">
        <f t="shared" si="6"/>
        <v>#VALUE!</v>
      </c>
      <c r="F61" s="9" t="e">
        <f t="shared" si="3"/>
        <v>#VALUE!</v>
      </c>
      <c r="G61" s="28" t="e">
        <f t="shared" si="4"/>
        <v>#VALUE!</v>
      </c>
      <c r="S61" s="1"/>
    </row>
    <row r="62" spans="1:19" x14ac:dyDescent="0.25">
      <c r="A62" s="1"/>
      <c r="C62" s="7">
        <f t="shared" si="5"/>
        <v>36</v>
      </c>
      <c r="D62" s="27" t="e">
        <f t="shared" ref="D62:D64" si="11">D61</f>
        <v>#VALUE!</v>
      </c>
      <c r="E62" s="28" t="e">
        <f t="shared" si="6"/>
        <v>#VALUE!</v>
      </c>
      <c r="F62" s="9" t="e">
        <f t="shared" si="3"/>
        <v>#VALUE!</v>
      </c>
      <c r="G62" s="28" t="e">
        <f t="shared" si="4"/>
        <v>#VALUE!</v>
      </c>
      <c r="S62" s="1"/>
    </row>
    <row r="63" spans="1:19" x14ac:dyDescent="0.25">
      <c r="A63" s="1"/>
      <c r="C63" s="7">
        <f t="shared" si="5"/>
        <v>37</v>
      </c>
      <c r="D63" s="27" t="e">
        <f t="shared" si="11"/>
        <v>#VALUE!</v>
      </c>
      <c r="E63" s="28" t="e">
        <f t="shared" si="6"/>
        <v>#VALUE!</v>
      </c>
      <c r="F63" s="9" t="e">
        <f t="shared" si="3"/>
        <v>#VALUE!</v>
      </c>
      <c r="G63" s="28" t="e">
        <f t="shared" si="4"/>
        <v>#VALUE!</v>
      </c>
      <c r="S63" s="1"/>
    </row>
    <row r="64" spans="1:19" x14ac:dyDescent="0.25">
      <c r="A64" s="1"/>
      <c r="C64" s="7">
        <f t="shared" si="5"/>
        <v>38</v>
      </c>
      <c r="D64" s="27" t="e">
        <f t="shared" si="11"/>
        <v>#VALUE!</v>
      </c>
      <c r="E64" s="28" t="e">
        <f t="shared" si="6"/>
        <v>#VALUE!</v>
      </c>
      <c r="F64" s="9" t="e">
        <f t="shared" si="3"/>
        <v>#VALUE!</v>
      </c>
      <c r="G64" s="28" t="e">
        <f t="shared" si="4"/>
        <v>#VALUE!</v>
      </c>
      <c r="S64" s="1"/>
    </row>
    <row r="65" spans="1:19" x14ac:dyDescent="0.25">
      <c r="A65" s="1"/>
      <c r="C65" s="7">
        <f t="shared" si="5"/>
        <v>39</v>
      </c>
      <c r="D65" s="27" t="e">
        <f>1.1*P13</f>
        <v>#VALUE!</v>
      </c>
      <c r="E65" s="28" t="e">
        <f t="shared" si="6"/>
        <v>#VALUE!</v>
      </c>
      <c r="F65" s="9" t="e">
        <f t="shared" si="3"/>
        <v>#VALUE!</v>
      </c>
      <c r="G65" s="28" t="e">
        <f t="shared" si="4"/>
        <v>#VALUE!</v>
      </c>
      <c r="S65" s="1"/>
    </row>
    <row r="66" spans="1:19" x14ac:dyDescent="0.25">
      <c r="A66" s="1"/>
      <c r="C66" s="7">
        <f t="shared" si="5"/>
        <v>40</v>
      </c>
      <c r="D66" s="27" t="e">
        <f>D65</f>
        <v>#VALUE!</v>
      </c>
      <c r="E66" s="28" t="e">
        <f t="shared" si="6"/>
        <v>#VALUE!</v>
      </c>
      <c r="F66" s="9" t="e">
        <f t="shared" si="3"/>
        <v>#VALUE!</v>
      </c>
      <c r="G66" s="28" t="e">
        <f t="shared" si="4"/>
        <v>#VALUE!</v>
      </c>
      <c r="S66" s="1"/>
    </row>
    <row r="67" spans="1:19" x14ac:dyDescent="0.25">
      <c r="A67" s="1"/>
      <c r="C67" s="7">
        <f t="shared" si="5"/>
        <v>41</v>
      </c>
      <c r="D67" s="27" t="e">
        <f>1.2*P13</f>
        <v>#VALUE!</v>
      </c>
      <c r="E67" s="28" t="e">
        <f t="shared" si="6"/>
        <v>#VALUE!</v>
      </c>
      <c r="F67" s="9" t="e">
        <f t="shared" si="3"/>
        <v>#VALUE!</v>
      </c>
      <c r="G67" s="28" t="e">
        <f t="shared" si="4"/>
        <v>#VALUE!</v>
      </c>
      <c r="S67" s="1"/>
    </row>
    <row r="68" spans="1:19" x14ac:dyDescent="0.25">
      <c r="A68" s="1"/>
      <c r="C68" s="7">
        <f t="shared" si="5"/>
        <v>42</v>
      </c>
      <c r="D68" s="27" t="e">
        <f>D67</f>
        <v>#VALUE!</v>
      </c>
      <c r="E68" s="28" t="e">
        <f t="shared" si="6"/>
        <v>#VALUE!</v>
      </c>
      <c r="F68" s="9" t="e">
        <f t="shared" si="3"/>
        <v>#VALUE!</v>
      </c>
      <c r="G68" s="28" t="e">
        <f t="shared" si="4"/>
        <v>#VALUE!</v>
      </c>
      <c r="S68" s="1"/>
    </row>
    <row r="69" spans="1:19" x14ac:dyDescent="0.25">
      <c r="A69" s="1"/>
      <c r="S69" s="1"/>
    </row>
    <row r="70" spans="1:19" x14ac:dyDescent="0.25">
      <c r="A70" s="1"/>
      <c r="B70" s="1"/>
      <c r="C70" s="1"/>
      <c r="D70" s="1"/>
      <c r="E70" s="1"/>
      <c r="F70" s="1"/>
      <c r="G70" s="1"/>
      <c r="H70" s="1"/>
      <c r="I70" s="1"/>
      <c r="J70" s="1"/>
      <c r="K70" s="1"/>
      <c r="L70" s="1"/>
      <c r="M70" s="1"/>
      <c r="N70" s="1"/>
      <c r="O70" s="1"/>
      <c r="P70" s="1"/>
      <c r="Q70" s="1"/>
      <c r="R70" s="1"/>
      <c r="S70" s="1"/>
    </row>
  </sheetData>
  <mergeCells count="7">
    <mergeCell ref="M12:N12"/>
    <mergeCell ref="P12:Q12"/>
    <mergeCell ref="M13:N15"/>
    <mergeCell ref="P13:Q15"/>
    <mergeCell ref="C25:C26"/>
    <mergeCell ref="D25:D26"/>
    <mergeCell ref="E25:G25"/>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Simulation Marathon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Djian.François</dc:creator>
  <cp:lastModifiedBy>Djian.François</cp:lastModifiedBy>
  <dcterms:created xsi:type="dcterms:W3CDTF">2022-08-21T14:04:15Z</dcterms:created>
  <dcterms:modified xsi:type="dcterms:W3CDTF">2022-08-21T14:34:42Z</dcterms:modified>
</cp:coreProperties>
</file>